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<sst xmlns="http://schemas.openxmlformats.org/spreadsheetml/2006/main" count="74" uniqueCount="67">
  <si>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</si>
  <si>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</si>
  <si>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</si>
  <si>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</si>
  <si>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</si>
  <si>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</si>
  <si>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</si>
  <si>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</si>
  <si>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</si>
  <si>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</si>
  <si>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</si>
  <si>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</si>
  <si>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</si>
  <si>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</si>
  <si>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</si>
  <si>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</si>
  <si>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</si>
  <si>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</si>
  <si>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</si>
  <si>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</si>
  <si>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</si>
  <si>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</si>
  <si>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</si>
  <si>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</si>
  <si>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</si>
  <si>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</si>
  <si>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</si>
  <si>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</si>
  <si>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</si>
  <si>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</si>
  <si>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</si>
  <si>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</si>
  <si>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</si>
  <si>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</si>
  <si>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</si>
  <si>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</si>
  <si>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</si>
  <si>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</si>
  <si>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</si>
  <si>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</si>
  <si>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</si>
  <si>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</si>
  <si>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</si>
  <si>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</si>
  <si>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</si>
  <si>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Залучення з загального фонду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</si>
  <si>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</si>
  <si>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</si>
  <si>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</si>
  <si>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</si>
  <si>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</si>
  <si>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Уточнений розпис доходів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</si>
  <si>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</si>
  <si>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</si>
  <si>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Фактичні надходження (грудень)</t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</si>
  <si>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</si>
  <si>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</si>
  <si>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план на  2016р.</t>
  </si>
  <si>
    <t>Аналіз планових показників надходжень до загального фонду міського бюджету  2016 рік</t>
  </si>
  <si>
    <t>УТОЧНЕНИЙ ПЛАН НА  2016 рік</t>
  </si>
  <si>
    <t>Тимчасовий розпис доходів ЗФ на І квартал 2016 року</t>
  </si>
  <si>
    <t>00.00</t>
  </si>
  <si>
    <t>станом на 11.01.2016</t>
  </si>
  <si>
    <r>
      <t xml:space="preserve">станом на 11.01.2016р.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</si>
  <si>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11.01.2016р.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</si>
  <si>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11.01.2016</t>
    </r>
    <r>
      <rPr>
        <sz val="10"/>
        <rFont val="Times New Roman"/>
        <family val="1"/>
      </rPr>
      <t xml:space="preserve"> (тис.грн.)</t>
    </r>
  </si>
  <si>
    <t>Зміни до  тимчасового розпису доходів станом на 11.01.2016р.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</si>
</sst>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3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"/>
          <c:w val="0.9825"/>
          <c:h val="0.853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5030599"/>
        <c:axId val="23948800"/>
      </c:lineChart>
      <c:catAx>
        <c:axId val="250305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48800"/>
        <c:crosses val="autoZero"/>
        <c:auto val="0"/>
        <c:lblOffset val="100"/>
        <c:tickLblSkip val="1"/>
        <c:noMultiLvlLbl val="0"/>
      </c:catAx>
      <c:valAx>
        <c:axId val="23948800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03059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11.01.2016</a:t>
            </a:r>
          </a:p>
        </c:rich>
      </c:tx>
      <c:layout>
        <c:manualLayout>
          <c:xMode val="factor"/>
          <c:yMode val="factor"/>
          <c:x val="-0.0985"/>
          <c:y val="-0.0217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8"/>
          <c:w val="0.9555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4212609"/>
        <c:axId val="60804618"/>
      </c:bar3DChart>
      <c:catAx>
        <c:axId val="1421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804618"/>
        <c:crosses val="autoZero"/>
        <c:auto val="1"/>
        <c:lblOffset val="100"/>
        <c:tickLblSkip val="1"/>
        <c:noMultiLvlLbl val="0"/>
      </c:catAx>
      <c:valAx>
        <c:axId val="60804618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12609"/>
        <c:crossesAt val="1"/>
        <c:crossBetween val="between"/>
        <c:dispUnits/>
        <c:majorUnit val="3000"/>
        <c:minorUnit val="3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0370651"/>
        <c:axId val="26226996"/>
      </c:bar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26996"/>
        <c:crosses val="autoZero"/>
        <c:auto val="1"/>
        <c:lblOffset val="100"/>
        <c:tickLblSkip val="1"/>
        <c:noMultiLvlLbl val="0"/>
      </c:catAx>
      <c:valAx>
        <c:axId val="26226996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70651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7475"/>
          <c:w val="0.17825"/>
          <c:h val="0.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4716373"/>
        <c:axId val="44011902"/>
      </c:bar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11902"/>
        <c:crosses val="autoZero"/>
        <c:auto val="1"/>
        <c:lblOffset val="100"/>
        <c:tickLblSkip val="1"/>
        <c:noMultiLvlLbl val="0"/>
      </c:catAx>
      <c:valAx>
        <c:axId val="44011902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16373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30875"/>
          <c:w val="0.18525"/>
          <c:h val="0.4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0562799"/>
        <c:axId val="8194280"/>
      </c:barChart>
      <c:catAx>
        <c:axId val="6056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94280"/>
        <c:crossesAt val="0"/>
        <c:auto val="1"/>
        <c:lblOffset val="100"/>
        <c:tickLblSkip val="1"/>
        <c:noMultiLvlLbl val="0"/>
      </c:catAx>
      <c:valAx>
        <c:axId val="8194280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62799"/>
        <c:crossesAt val="1"/>
        <c:crossBetween val="between"/>
        <c:dispUnits/>
        <c:majorUnit val="3000"/>
        <c:min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2695"/>
          <c:w val="0.18925"/>
          <c:h val="0.4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І кв.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11.01.2016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162 278,7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6 586,4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І кв.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- 47 746,1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Тимчасоий план на січень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54 332,8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- 155 692,3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2937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4293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43890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45"/>
  <sheetViews>
    <sheetView tabSelected="1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55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56</v>
      </c>
      <c r="Q1" s="101"/>
      <c r="R1" s="101"/>
      <c r="S1" s="101"/>
      <c r="T1" s="101"/>
      <c r="U1" s="102"/>
    </row>
    <row r="2" spans="1:21" ht="15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63</v>
      </c>
      <c r="Q2" s="107"/>
      <c r="R2" s="107"/>
      <c r="S2" s="107"/>
      <c r="T2" s="107"/>
      <c r="U2" s="10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46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54</v>
      </c>
      <c r="M3" s="90" t="s">
        <v>53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09" t="s">
        <v>45</v>
      </c>
      <c r="T3" s="110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AVERAGE(L4:L6)</f>
        <v>2195.4666666666667</v>
      </c>
      <c r="P4" s="41">
        <v>0</v>
      </c>
      <c r="Q4" s="42">
        <v>0</v>
      </c>
      <c r="R4" s="43">
        <v>0</v>
      </c>
      <c r="S4" s="111">
        <v>0</v>
      </c>
      <c r="T4" s="112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700</v>
      </c>
      <c r="N5" s="4">
        <f t="shared" si="1"/>
        <v>3.6394285714285712</v>
      </c>
      <c r="O5" s="2">
        <v>2195.5</v>
      </c>
      <c r="P5" s="91">
        <v>0</v>
      </c>
      <c r="Q5" s="45">
        <v>0</v>
      </c>
      <c r="R5" s="50">
        <v>0</v>
      </c>
      <c r="S5" s="113">
        <v>0</v>
      </c>
      <c r="T5" s="114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33.9</v>
      </c>
      <c r="K6" s="39">
        <f t="shared" si="0"/>
        <v>22.50000000000032</v>
      </c>
      <c r="L6" s="39">
        <v>4038.8</v>
      </c>
      <c r="M6" s="39">
        <v>3800</v>
      </c>
      <c r="N6" s="4">
        <f t="shared" si="1"/>
        <v>1.062842105263158</v>
      </c>
      <c r="O6" s="2">
        <v>2195.5</v>
      </c>
      <c r="P6" s="92">
        <v>0</v>
      </c>
      <c r="Q6" s="47">
        <v>0</v>
      </c>
      <c r="R6" s="93">
        <v>2.7</v>
      </c>
      <c r="S6" s="115">
        <v>0</v>
      </c>
      <c r="T6" s="116"/>
      <c r="U6" s="32">
        <f t="shared" si="2"/>
        <v>2.7</v>
      </c>
    </row>
    <row r="7" spans="1:21" ht="12.75">
      <c r="A7" s="11">
        <v>42380</v>
      </c>
      <c r="B7" s="39"/>
      <c r="C7" s="45"/>
      <c r="D7" s="45"/>
      <c r="E7" s="39"/>
      <c r="F7" s="46"/>
      <c r="G7" s="3"/>
      <c r="H7" s="3"/>
      <c r="I7" s="3"/>
      <c r="J7" s="3"/>
      <c r="K7" s="39">
        <f t="shared" si="0"/>
        <v>0</v>
      </c>
      <c r="L7" s="39"/>
      <c r="M7" s="39">
        <v>3500</v>
      </c>
      <c r="N7" s="4">
        <f t="shared" si="1"/>
        <v>0</v>
      </c>
      <c r="O7" s="2">
        <v>2195.5</v>
      </c>
      <c r="P7" s="91"/>
      <c r="Q7" s="45"/>
      <c r="R7" s="50"/>
      <c r="S7" s="113"/>
      <c r="T7" s="114"/>
      <c r="U7" s="32">
        <f t="shared" si="2"/>
        <v>0</v>
      </c>
    </row>
    <row r="8" spans="1:21" ht="12.75">
      <c r="A8" s="11">
        <v>42381</v>
      </c>
      <c r="B8" s="39"/>
      <c r="C8" s="72"/>
      <c r="D8" s="3"/>
      <c r="E8" s="3"/>
      <c r="F8" s="39"/>
      <c r="G8" s="3"/>
      <c r="H8" s="3"/>
      <c r="I8" s="3"/>
      <c r="J8" s="3"/>
      <c r="K8" s="39">
        <f t="shared" si="0"/>
        <v>0</v>
      </c>
      <c r="L8" s="39"/>
      <c r="M8" s="39">
        <v>5200</v>
      </c>
      <c r="N8" s="4">
        <f t="shared" si="1"/>
        <v>0</v>
      </c>
      <c r="O8" s="2">
        <v>2195.5</v>
      </c>
      <c r="P8" s="91"/>
      <c r="Q8" s="45"/>
      <c r="R8" s="50"/>
      <c r="S8" s="113"/>
      <c r="T8" s="114"/>
      <c r="U8" s="32">
        <f t="shared" si="2"/>
        <v>0</v>
      </c>
    </row>
    <row r="9" spans="1:21" ht="12.75">
      <c r="A9" s="11">
        <v>42382</v>
      </c>
      <c r="B9" s="39"/>
      <c r="C9" s="72"/>
      <c r="D9" s="3"/>
      <c r="E9" s="3"/>
      <c r="F9" s="39"/>
      <c r="G9" s="3"/>
      <c r="H9" s="3"/>
      <c r="I9" s="3"/>
      <c r="J9" s="3"/>
      <c r="K9" s="39">
        <f t="shared" si="0"/>
        <v>0</v>
      </c>
      <c r="L9" s="39"/>
      <c r="M9" s="39">
        <v>1800</v>
      </c>
      <c r="N9" s="4">
        <f t="shared" si="1"/>
        <v>0</v>
      </c>
      <c r="O9" s="2">
        <v>2195.5</v>
      </c>
      <c r="P9" s="91"/>
      <c r="Q9" s="45"/>
      <c r="R9" s="49"/>
      <c r="S9" s="113"/>
      <c r="T9" s="114"/>
      <c r="U9" s="32">
        <f t="shared" si="2"/>
        <v>0</v>
      </c>
    </row>
    <row r="10" spans="1:21" ht="12.75">
      <c r="A10" s="11">
        <v>42383</v>
      </c>
      <c r="B10" s="39"/>
      <c r="C10" s="72"/>
      <c r="D10" s="3"/>
      <c r="E10" s="3"/>
      <c r="F10" s="39"/>
      <c r="G10" s="3"/>
      <c r="H10" s="3"/>
      <c r="I10" s="3"/>
      <c r="J10" s="3"/>
      <c r="K10" s="39">
        <f t="shared" si="0"/>
        <v>0</v>
      </c>
      <c r="L10" s="39"/>
      <c r="M10" s="52">
        <v>2500</v>
      </c>
      <c r="N10" s="4">
        <f t="shared" si="1"/>
        <v>0</v>
      </c>
      <c r="O10" s="2">
        <v>2195.5</v>
      </c>
      <c r="P10" s="91"/>
      <c r="Q10" s="45"/>
      <c r="R10" s="50"/>
      <c r="S10" s="113"/>
      <c r="T10" s="114"/>
      <c r="U10" s="32">
        <f t="shared" si="2"/>
        <v>0</v>
      </c>
    </row>
    <row r="11" spans="1:21" ht="12.75">
      <c r="A11" s="11">
        <v>42384</v>
      </c>
      <c r="B11" s="39"/>
      <c r="C11" s="72"/>
      <c r="D11" s="3"/>
      <c r="E11" s="3"/>
      <c r="F11" s="39"/>
      <c r="G11" s="3"/>
      <c r="H11" s="3"/>
      <c r="I11" s="3"/>
      <c r="J11" s="3"/>
      <c r="K11" s="39">
        <f t="shared" si="0"/>
        <v>0</v>
      </c>
      <c r="L11" s="39"/>
      <c r="M11" s="39">
        <v>2450</v>
      </c>
      <c r="N11" s="4">
        <f t="shared" si="1"/>
        <v>0</v>
      </c>
      <c r="O11" s="2">
        <v>2195.5</v>
      </c>
      <c r="P11" s="91"/>
      <c r="Q11" s="45"/>
      <c r="R11" s="50"/>
      <c r="S11" s="113"/>
      <c r="T11" s="114"/>
      <c r="U11" s="32">
        <f t="shared" si="2"/>
        <v>0</v>
      </c>
    </row>
    <row r="12" spans="1:21" ht="12.75">
      <c r="A12" s="11">
        <v>42385</v>
      </c>
      <c r="B12" s="39"/>
      <c r="C12" s="72"/>
      <c r="D12" s="3"/>
      <c r="E12" s="3"/>
      <c r="F12" s="39"/>
      <c r="G12" s="3"/>
      <c r="H12" s="3"/>
      <c r="I12" s="3"/>
      <c r="J12" s="3"/>
      <c r="K12" s="39">
        <f t="shared" si="0"/>
        <v>0</v>
      </c>
      <c r="L12" s="39"/>
      <c r="M12" s="39">
        <v>1850</v>
      </c>
      <c r="N12" s="4">
        <f t="shared" si="1"/>
        <v>0</v>
      </c>
      <c r="O12" s="2">
        <v>2195.5</v>
      </c>
      <c r="P12" s="91"/>
      <c r="Q12" s="45"/>
      <c r="R12" s="50"/>
      <c r="S12" s="113"/>
      <c r="T12" s="114"/>
      <c r="U12" s="32">
        <f t="shared" si="2"/>
        <v>0</v>
      </c>
    </row>
    <row r="13" spans="1:21" ht="12.75">
      <c r="A13" s="11">
        <v>42387</v>
      </c>
      <c r="B13" s="39"/>
      <c r="C13" s="72"/>
      <c r="D13" s="3"/>
      <c r="E13" s="3"/>
      <c r="F13" s="39"/>
      <c r="G13" s="3"/>
      <c r="H13" s="3"/>
      <c r="I13" s="3"/>
      <c r="J13" s="3"/>
      <c r="K13" s="39">
        <f t="shared" si="0"/>
        <v>0</v>
      </c>
      <c r="L13" s="39"/>
      <c r="M13" s="39">
        <v>2500</v>
      </c>
      <c r="N13" s="4">
        <f t="shared" si="1"/>
        <v>0</v>
      </c>
      <c r="O13" s="2">
        <v>2195.5</v>
      </c>
      <c r="P13" s="91"/>
      <c r="Q13" s="45"/>
      <c r="R13" s="50"/>
      <c r="S13" s="113"/>
      <c r="T13" s="114"/>
      <c r="U13" s="32">
        <f t="shared" si="2"/>
        <v>0</v>
      </c>
    </row>
    <row r="14" spans="1:21" ht="12.75">
      <c r="A14" s="11">
        <v>42388</v>
      </c>
      <c r="B14" s="39"/>
      <c r="C14" s="72"/>
      <c r="D14" s="3"/>
      <c r="E14" s="3"/>
      <c r="F14" s="39"/>
      <c r="G14" s="3"/>
      <c r="H14" s="3"/>
      <c r="I14" s="3"/>
      <c r="J14" s="3"/>
      <c r="K14" s="39">
        <f t="shared" si="0"/>
        <v>0</v>
      </c>
      <c r="L14" s="39"/>
      <c r="M14" s="39">
        <v>3700</v>
      </c>
      <c r="N14" s="4">
        <f t="shared" si="1"/>
        <v>0</v>
      </c>
      <c r="O14" s="2">
        <v>2195.5</v>
      </c>
      <c r="P14" s="91"/>
      <c r="Q14" s="45"/>
      <c r="R14" s="49"/>
      <c r="S14" s="113"/>
      <c r="T14" s="114"/>
      <c r="U14" s="32">
        <f t="shared" si="2"/>
        <v>0</v>
      </c>
    </row>
    <row r="15" spans="1:21" ht="12.75">
      <c r="A15" s="11">
        <v>42389</v>
      </c>
      <c r="B15" s="39"/>
      <c r="C15" s="72"/>
      <c r="D15" s="3"/>
      <c r="E15" s="3"/>
      <c r="F15" s="39"/>
      <c r="G15" s="3"/>
      <c r="H15" s="3"/>
      <c r="I15" s="3"/>
      <c r="J15" s="3"/>
      <c r="K15" s="39">
        <f t="shared" si="0"/>
        <v>0</v>
      </c>
      <c r="L15" s="39"/>
      <c r="M15" s="39">
        <v>2100</v>
      </c>
      <c r="N15" s="4">
        <f t="shared" si="1"/>
        <v>0</v>
      </c>
      <c r="O15" s="2">
        <v>2195.5</v>
      </c>
      <c r="P15" s="91"/>
      <c r="Q15" s="45"/>
      <c r="R15" s="49"/>
      <c r="S15" s="113"/>
      <c r="T15" s="114"/>
      <c r="U15" s="32">
        <f t="shared" si="2"/>
        <v>0</v>
      </c>
    </row>
    <row r="16" spans="1:21" ht="12.75">
      <c r="A16" s="11">
        <v>42390</v>
      </c>
      <c r="B16" s="45"/>
      <c r="C16" s="65"/>
      <c r="D16" s="71"/>
      <c r="E16" s="71"/>
      <c r="F16" s="89"/>
      <c r="G16" s="71"/>
      <c r="H16" s="71"/>
      <c r="I16" s="71"/>
      <c r="J16" s="71"/>
      <c r="K16" s="39">
        <f t="shared" si="0"/>
        <v>0</v>
      </c>
      <c r="L16" s="45"/>
      <c r="M16" s="52">
        <v>2000</v>
      </c>
      <c r="N16" s="4">
        <f>L16/M16</f>
        <v>0</v>
      </c>
      <c r="O16" s="2">
        <v>2195.5</v>
      </c>
      <c r="P16" s="91"/>
      <c r="Q16" s="45"/>
      <c r="R16" s="49"/>
      <c r="S16" s="113"/>
      <c r="T16" s="114"/>
      <c r="U16" s="32">
        <f t="shared" si="2"/>
        <v>0</v>
      </c>
    </row>
    <row r="17" spans="1:21" ht="12.75">
      <c r="A17" s="11">
        <v>42391</v>
      </c>
      <c r="B17" s="39"/>
      <c r="C17" s="72"/>
      <c r="D17" s="3"/>
      <c r="E17" s="3"/>
      <c r="F17" s="39"/>
      <c r="G17" s="3"/>
      <c r="H17" s="3"/>
      <c r="I17" s="3"/>
      <c r="J17" s="3"/>
      <c r="K17" s="39">
        <f t="shared" si="0"/>
        <v>0</v>
      </c>
      <c r="L17" s="39"/>
      <c r="M17" s="52">
        <v>5000</v>
      </c>
      <c r="N17" s="4">
        <f t="shared" si="1"/>
        <v>0</v>
      </c>
      <c r="O17" s="2">
        <v>2195.5</v>
      </c>
      <c r="P17" s="91"/>
      <c r="Q17" s="45"/>
      <c r="R17" s="49"/>
      <c r="S17" s="113"/>
      <c r="T17" s="114"/>
      <c r="U17" s="32">
        <f t="shared" si="2"/>
        <v>0</v>
      </c>
    </row>
    <row r="18" spans="1:21" ht="12.75">
      <c r="A18" s="11">
        <v>42394</v>
      </c>
      <c r="B18" s="39"/>
      <c r="C18" s="72"/>
      <c r="D18" s="3"/>
      <c r="E18" s="3"/>
      <c r="F18" s="39"/>
      <c r="G18" s="3"/>
      <c r="H18" s="3"/>
      <c r="I18" s="3"/>
      <c r="J18" s="3"/>
      <c r="K18" s="39">
        <f t="shared" si="0"/>
        <v>0</v>
      </c>
      <c r="L18" s="39"/>
      <c r="M18" s="39">
        <v>2820</v>
      </c>
      <c r="N18" s="4">
        <f t="shared" si="1"/>
        <v>0</v>
      </c>
      <c r="O18" s="2">
        <v>2195.5</v>
      </c>
      <c r="P18" s="91"/>
      <c r="Q18" s="45"/>
      <c r="R18" s="50"/>
      <c r="S18" s="113"/>
      <c r="T18" s="114"/>
      <c r="U18" s="32">
        <f t="shared" si="2"/>
        <v>0</v>
      </c>
    </row>
    <row r="19" spans="1:21" ht="12.75">
      <c r="A19" s="11">
        <v>42395</v>
      </c>
      <c r="B19" s="39"/>
      <c r="C19" s="72"/>
      <c r="D19" s="3"/>
      <c r="E19" s="3"/>
      <c r="F19" s="39"/>
      <c r="G19" s="3"/>
      <c r="H19" s="3"/>
      <c r="I19" s="3"/>
      <c r="J19" s="3"/>
      <c r="K19" s="39">
        <f t="shared" si="0"/>
        <v>0</v>
      </c>
      <c r="L19" s="39"/>
      <c r="M19" s="39">
        <v>3100</v>
      </c>
      <c r="N19" s="4">
        <f>L19/M19</f>
        <v>0</v>
      </c>
      <c r="O19" s="2">
        <v>2195.5</v>
      </c>
      <c r="P19" s="91"/>
      <c r="Q19" s="45"/>
      <c r="R19" s="50"/>
      <c r="S19" s="113"/>
      <c r="T19" s="114"/>
      <c r="U19" s="32">
        <f t="shared" si="2"/>
        <v>0</v>
      </c>
    </row>
    <row r="20" spans="1:21" ht="12.75">
      <c r="A20" s="11">
        <v>42396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2100</v>
      </c>
      <c r="N20" s="4">
        <f t="shared" si="1"/>
        <v>0</v>
      </c>
      <c r="O20" s="2">
        <v>2195.5</v>
      </c>
      <c r="P20" s="91"/>
      <c r="Q20" s="45"/>
      <c r="R20" s="50"/>
      <c r="S20" s="113"/>
      <c r="T20" s="114"/>
      <c r="U20" s="32">
        <f t="shared" si="2"/>
        <v>0</v>
      </c>
    </row>
    <row r="21" spans="1:21" ht="12.75">
      <c r="A21" s="11">
        <v>42397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4200</v>
      </c>
      <c r="N21" s="4">
        <f t="shared" si="1"/>
        <v>0</v>
      </c>
      <c r="O21" s="2">
        <v>2195.5</v>
      </c>
      <c r="P21" s="44"/>
      <c r="Q21" s="49"/>
      <c r="R21" s="50"/>
      <c r="S21" s="113"/>
      <c r="T21" s="114"/>
      <c r="U21" s="32">
        <f t="shared" si="2"/>
        <v>0</v>
      </c>
    </row>
    <row r="22" spans="1:21" ht="12.75">
      <c r="A22" s="11">
        <v>42398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5512.8</v>
      </c>
      <c r="N22" s="4">
        <f t="shared" si="1"/>
        <v>0</v>
      </c>
      <c r="O22" s="2">
        <v>2195.5</v>
      </c>
      <c r="P22" s="44"/>
      <c r="Q22" s="49"/>
      <c r="R22" s="50"/>
      <c r="S22" s="113"/>
      <c r="T22" s="114"/>
      <c r="U22" s="32">
        <f t="shared" si="2"/>
        <v>0</v>
      </c>
    </row>
    <row r="23" spans="1:21" ht="13.5" thickBot="1">
      <c r="A23" s="36" t="s">
        <v>29</v>
      </c>
      <c r="B23" s="87">
        <f aca="true" t="shared" si="3" ref="B23:M23">SUM(B4:B22)</f>
        <v>4873.1</v>
      </c>
      <c r="C23" s="87">
        <f t="shared" si="3"/>
        <v>8.5</v>
      </c>
      <c r="D23" s="87">
        <f t="shared" si="3"/>
        <v>29.3</v>
      </c>
      <c r="E23" s="87">
        <f t="shared" si="3"/>
        <v>145.8</v>
      </c>
      <c r="F23" s="87">
        <f t="shared" si="3"/>
        <v>711.4000000000001</v>
      </c>
      <c r="G23" s="87">
        <f t="shared" si="3"/>
        <v>0</v>
      </c>
      <c r="H23" s="87">
        <f t="shared" si="3"/>
        <v>14.9</v>
      </c>
      <c r="I23" s="88">
        <f t="shared" si="3"/>
        <v>716.2</v>
      </c>
      <c r="J23" s="88">
        <f t="shared" si="3"/>
        <v>51.599999999999994</v>
      </c>
      <c r="K23" s="40">
        <f t="shared" si="3"/>
        <v>35.600000000000236</v>
      </c>
      <c r="L23" s="40">
        <f t="shared" si="3"/>
        <v>6586.4</v>
      </c>
      <c r="M23" s="40">
        <f t="shared" si="3"/>
        <v>54832.8</v>
      </c>
      <c r="N23" s="12">
        <f t="shared" si="1"/>
        <v>0.12011788564508832</v>
      </c>
      <c r="O23" s="2"/>
      <c r="P23" s="94">
        <f>SUM(P4:P22)</f>
        <v>0</v>
      </c>
      <c r="Q23" s="94">
        <f>SUM(Q4:Q22)</f>
        <v>0</v>
      </c>
      <c r="R23" s="94">
        <f>SUM(R4:R22)</f>
        <v>2.7</v>
      </c>
      <c r="S23" s="117">
        <f>SUM(S4:S22)</f>
        <v>0</v>
      </c>
      <c r="T23" s="118"/>
      <c r="U23" s="94">
        <f>P23+Q23+S23+R23+T23</f>
        <v>2.7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19" t="s">
        <v>35</v>
      </c>
      <c r="Q26" s="119"/>
      <c r="R26" s="119"/>
      <c r="S26" s="119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24" t="s">
        <v>30</v>
      </c>
      <c r="Q27" s="124"/>
      <c r="R27" s="124"/>
      <c r="S27" s="124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21">
        <v>42380</v>
      </c>
      <c r="Q28" s="125">
        <v>58547.33043</v>
      </c>
      <c r="R28" s="125"/>
      <c r="S28" s="125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22"/>
      <c r="Q29" s="125"/>
      <c r="R29" s="125"/>
      <c r="S29" s="125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26" t="s">
        <v>50</v>
      </c>
      <c r="R31" s="127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28" t="s">
        <v>42</v>
      </c>
      <c r="R32" s="128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19" t="s">
        <v>31</v>
      </c>
      <c r="Q36" s="119"/>
      <c r="R36" s="119"/>
      <c r="S36" s="119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20" t="s">
        <v>32</v>
      </c>
      <c r="Q37" s="120"/>
      <c r="R37" s="120"/>
      <c r="S37" s="120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21">
        <v>42380</v>
      </c>
      <c r="Q38" s="123">
        <v>0</v>
      </c>
      <c r="R38" s="123"/>
      <c r="S38" s="123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22"/>
      <c r="Q39" s="123"/>
      <c r="R39" s="123"/>
      <c r="S39" s="123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45" t="s">
        <v>64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6"/>
      <c r="M27" s="146"/>
      <c r="N27" s="146"/>
    </row>
    <row r="28" spans="1:16" ht="78.75" customHeight="1">
      <c r="A28" s="141" t="s">
        <v>34</v>
      </c>
      <c r="B28" s="138" t="s">
        <v>47</v>
      </c>
      <c r="C28" s="138"/>
      <c r="D28" s="132" t="s">
        <v>48</v>
      </c>
      <c r="E28" s="143"/>
      <c r="F28" s="144" t="s">
        <v>49</v>
      </c>
      <c r="G28" s="131"/>
      <c r="H28" s="139"/>
      <c r="I28" s="132"/>
      <c r="J28" s="139"/>
      <c r="K28" s="131"/>
      <c r="L28" s="135" t="s">
        <v>38</v>
      </c>
      <c r="M28" s="136"/>
      <c r="N28" s="137"/>
      <c r="O28" s="129" t="s">
        <v>65</v>
      </c>
      <c r="P28" s="130"/>
    </row>
    <row r="29" spans="1:16" ht="21">
      <c r="A29" s="142"/>
      <c r="B29" s="67" t="s">
        <v>57</v>
      </c>
      <c r="C29" s="25" t="s">
        <v>24</v>
      </c>
      <c r="D29" s="67" t="str">
        <f>B29</f>
        <v>план на  2016р.</v>
      </c>
      <c r="E29" s="25" t="str">
        <f>C29</f>
        <v>факт</v>
      </c>
      <c r="F29" s="66" t="str">
        <f>B29</f>
        <v>план на  2016р.</v>
      </c>
      <c r="G29" s="83" t="str">
        <f>C29</f>
        <v>факт</v>
      </c>
      <c r="H29" s="67"/>
      <c r="I29" s="25"/>
      <c r="J29" s="66"/>
      <c r="K29" s="83"/>
      <c r="L29" s="63" t="str">
        <f>D29</f>
        <v>план на  2016р.</v>
      </c>
      <c r="M29" s="25">
        <v>2841.1</v>
      </c>
      <c r="N29" s="64" t="s">
        <v>25</v>
      </c>
      <c r="O29" s="131"/>
      <c r="P29" s="132"/>
    </row>
    <row r="30" spans="1:16" ht="23.25" customHeight="1" thickBot="1">
      <c r="A30" s="62">
        <f>січень!Q38</f>
        <v>0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2.72</v>
      </c>
      <c r="H30" s="68"/>
      <c r="I30" s="68"/>
      <c r="J30" s="68"/>
      <c r="K30" s="68"/>
      <c r="L30" s="84">
        <v>0</v>
      </c>
      <c r="M30" s="69">
        <v>2.72</v>
      </c>
      <c r="N30" s="70">
        <v>2.72</v>
      </c>
      <c r="O30" s="133">
        <f>січень!Q28</f>
        <v>58547.33043</v>
      </c>
      <c r="P30" s="134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52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26780</v>
      </c>
      <c r="C47" s="37">
        <v>4873.07</v>
      </c>
      <c r="F47" s="1" t="s">
        <v>23</v>
      </c>
      <c r="G47" s="7"/>
      <c r="H47" s="140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9450</v>
      </c>
      <c r="C48" s="15">
        <v>145.78</v>
      </c>
      <c r="G48" s="7"/>
      <c r="H48" s="140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8502.5</v>
      </c>
      <c r="C49" s="14">
        <v>711.39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46</v>
      </c>
      <c r="B50" s="14">
        <v>1.2</v>
      </c>
      <c r="C50" s="14">
        <v>0.04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7000</v>
      </c>
      <c r="C51" s="14">
        <v>8.49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700</v>
      </c>
      <c r="C52" s="14">
        <v>716.23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300</v>
      </c>
      <c r="C53" s="14">
        <v>51.6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1599.099999999995</v>
      </c>
      <c r="C54" s="14">
        <v>79.82999999999973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54332.799999999996</v>
      </c>
      <c r="C55" s="10">
        <v>6586.429999999999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  <mergeCell ref="O31:P31"/>
    <mergeCell ref="J28:K28"/>
    <mergeCell ref="H47:H48"/>
  </mergeCells>
  <printOptions/>
  <pageMargins left="0.29" right="0.47" top="0.22" bottom="0.16" header="0.19" footer="0.23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2" sqref="E22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58</v>
      </c>
    </row>
    <row r="3" spans="2:7" ht="17.25">
      <c r="B3" s="17"/>
      <c r="G3" s="18" t="s">
        <v>59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60</v>
      </c>
      <c r="B6" s="13">
        <v>54332.8</v>
      </c>
      <c r="C6" s="13">
        <v>54501.8</v>
      </c>
      <c r="D6" s="13">
        <v>53444.1</v>
      </c>
      <c r="E6" s="13"/>
      <c r="F6" s="13"/>
      <c r="G6" s="13"/>
      <c r="H6" s="13"/>
      <c r="I6" s="13"/>
      <c r="J6" s="13"/>
      <c r="K6" s="13"/>
      <c r="L6" s="13"/>
      <c r="M6" s="13"/>
      <c r="N6" s="53">
        <f>SUM(B6:M6)</f>
        <v>162278.7</v>
      </c>
    </row>
    <row r="7" spans="1:14" ht="39">
      <c r="A7" s="16" t="s">
        <v>66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 t="s">
        <v>61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hidden="1" thickBot="1">
      <c r="A16" s="85" t="s">
        <v>51</v>
      </c>
      <c r="B16" s="51">
        <f>B7+B6</f>
        <v>54332.8</v>
      </c>
      <c r="C16" s="51">
        <f aca="true" t="shared" si="2" ref="C16:M16">C7+C6</f>
        <v>54501.8</v>
      </c>
      <c r="D16" s="51">
        <f t="shared" si="2"/>
        <v>53444.1</v>
      </c>
      <c r="E16" s="51">
        <f t="shared" si="2"/>
        <v>0</v>
      </c>
      <c r="F16" s="51">
        <f t="shared" si="2"/>
        <v>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4">
        <f t="shared" si="1"/>
        <v>162278.7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2015-12-30T12:22:55Z</cp:lastPrinted>
  <dcterms:created xsi:type="dcterms:W3CDTF">2006-11-30T08:16:02Z</dcterms:created>
  <dcterms:modified xsi:type="dcterms:W3CDTF">2016-01-11T14:48:44Z</dcterms:modified>
  <cp:category/>
  <cp:version/>
  <cp:contentType/>
  <cp:contentStatus/>
</cp:coreProperties>
</file>